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Computador\OneDrive - BENRI - Biomass Energy Research Institute\RB\2022\132-20210102_017 - WD\007_Documentação Auditoria\007_Certificado Parcial\"/>
    </mc:Choice>
  </mc:AlternateContent>
  <xr:revisionPtr revIDLastSave="0" documentId="13_ncr:1_{0D754FDA-4DAE-434B-BE96-EC7AB7936C4F}" xr6:coauthVersionLast="47" xr6:coauthVersionMax="47" xr10:uidLastSave="{00000000-0000-0000-0000-000000000000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38640" windowHeight="212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<sst xmlns="http://schemas.openxmlformats.org/spreadsheetml/2006/main" count="63" uniqueCount="56">
  <si>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</si>
  <si>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</si>
  <si>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</si>
  <si>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</si>
  <si>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</si>
  <si>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</si>
  <si>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</si>
  <si>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</si>
  <si>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</si>
  <si>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</si>
  <si>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</si>
  <si>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</si>
  <si>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</si>
  <si>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</si>
  <si>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</si>
  <si>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</si>
  <si>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</si>
  <si>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</si>
  <si>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</si>
  <si>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</si>
  <si>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</si>
  <si>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</si>
  <si>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</si>
  <si>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</si>
  <si>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</si>
  <si>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</si>
  <si>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</si>
  <si>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</si>
  <si>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</si>
  <si>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</si>
  <si>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</si>
  <si>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</si>
  <si>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</si>
  <si>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</si>
  <si>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</si>
  <si>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</si>
  <si>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</si>
  <si>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</si>
  <si>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</si>
  <si>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</si>
  <si>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</si>
  <si>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</si>
  <si>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</si>
  <si>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</si>
  <si>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</si>
  <si>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</si>
  <si>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</si>
  <si>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</si>
  <si>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</si>
  <si>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Rafael Federicci Pereira de Melo</t>
  </si>
  <si>
    <t>Thierry Fuger Reis Couto</t>
  </si>
  <si>
    <t>13.119.350/0001-13</t>
  </si>
  <si>
    <t>BENRI Classificação da Produção de Açúcar e Etanol Ltda.</t>
  </si>
  <si>
    <t>WD AGROINDUSTRIAL LTDA</t>
  </si>
  <si>
    <t>FAZ FLOR DE MINAS - BR 365 KM 336, S/N - CEP: CEP 38.770-000 - JOAO PINHEIRO-MG</t>
  </si>
  <si>
    <t>01.105.558/0001-02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</si>
</sst>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42</v>
      </c>
      <c r="D5" s="42">
        <v>43581</v>
      </c>
    </row>
    <row r="6" spans="2:4" x14ac:dyDescent="0.25">
      <c r="B6" s="31">
        <v>2</v>
      </c>
      <c r="C6" s="43" t="s">
        <v>43</v>
      </c>
      <c r="D6" s="42">
        <v>43717</v>
      </c>
    </row>
    <row r="7" spans="2:4" x14ac:dyDescent="0.25">
      <c r="B7" s="31">
        <v>3</v>
      </c>
      <c r="C7" s="43" t="s">
        <v>45</v>
      </c>
      <c r="D7" s="42">
        <v>43865</v>
      </c>
    </row>
    <row r="8" spans="2:4" x14ac:dyDescent="0.25">
      <c r="B8" s="31">
        <v>4</v>
      </c>
      <c r="C8" s="43" t="s">
        <v>47</v>
      </c>
      <c r="D8" s="42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B10" sqref="B10:F10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13</v>
      </c>
      <c r="C1" s="76"/>
      <c r="D1" s="77"/>
      <c r="E1" s="12" t="s">
        <v>44</v>
      </c>
      <c r="F1" s="20"/>
    </row>
    <row r="2" spans="1:11" ht="35.1" customHeight="1" thickBot="1" x14ac:dyDescent="0.3">
      <c r="A2" s="69"/>
      <c r="B2" s="78" t="s">
        <v>8</v>
      </c>
      <c r="C2" s="79"/>
      <c r="D2" s="80"/>
      <c r="E2" s="11" t="s">
        <v>3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20</v>
      </c>
      <c r="B4" s="77"/>
      <c r="C4" s="28">
        <v>62.84</v>
      </c>
      <c r="D4" s="81" t="s">
        <v>19</v>
      </c>
      <c r="E4" s="82"/>
      <c r="F4" s="38">
        <f>IFERROR((C4*(F6/100)*D7*B7)/1000000,"")</f>
        <v>1.2641159893972802E-3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29</v>
      </c>
      <c r="I5" s="46" t="s">
        <v>37</v>
      </c>
      <c r="J5" s="47" t="s">
        <v>38</v>
      </c>
      <c r="K5" s="48" t="s">
        <v>30</v>
      </c>
    </row>
    <row r="6" spans="1:11" ht="30" customHeight="1" x14ac:dyDescent="0.25">
      <c r="A6" s="29" t="s">
        <v>9</v>
      </c>
      <c r="B6" s="26" t="s">
        <v>24</v>
      </c>
      <c r="C6" s="30" t="s">
        <v>10</v>
      </c>
      <c r="D6" s="27" t="s">
        <v>31</v>
      </c>
      <c r="E6" s="86" t="s">
        <v>14</v>
      </c>
      <c r="F6" s="88">
        <v>94.26</v>
      </c>
      <c r="H6" s="45"/>
      <c r="I6" s="46"/>
      <c r="J6" s="47"/>
      <c r="K6" s="48"/>
    </row>
    <row r="7" spans="1:11" ht="30" customHeight="1" x14ac:dyDescent="0.25">
      <c r="A7" s="29" t="s">
        <v>16</v>
      </c>
      <c r="B7" s="32">
        <f>IF(B6&lt;&gt;"",VLOOKUP($B$6,$H$7:$J$13,2,FALSE),"")</f>
        <v>0.80900000000000005</v>
      </c>
      <c r="C7" s="30" t="s">
        <v>15</v>
      </c>
      <c r="D7" s="31">
        <f>IF(B6&lt;&gt;"",VLOOKUP(B6,$H$7:$J$13,3,FALSE),"")</f>
        <v>26.38</v>
      </c>
      <c r="E7" s="87"/>
      <c r="F7" s="88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83" t="s">
        <v>17</v>
      </c>
      <c r="B9" s="84"/>
      <c r="C9" s="84"/>
      <c r="D9" s="84"/>
      <c r="E9" s="84"/>
      <c r="F9" s="85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89" t="s">
        <v>53</v>
      </c>
      <c r="C10" s="90"/>
      <c r="D10" s="90"/>
      <c r="E10" s="90"/>
      <c r="F10" s="91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92" t="s">
        <v>54</v>
      </c>
      <c r="C11" s="90"/>
      <c r="D11" s="90"/>
      <c r="E11" s="90"/>
      <c r="F11" s="91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70" t="s">
        <v>5</v>
      </c>
      <c r="B13" s="71"/>
      <c r="C13" s="71"/>
      <c r="D13" s="72" t="s">
        <v>7</v>
      </c>
      <c r="E13" s="73"/>
      <c r="F13" s="74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51" t="s">
        <v>52</v>
      </c>
      <c r="C14" s="52"/>
      <c r="D14" s="1" t="s">
        <v>6</v>
      </c>
      <c r="E14" s="49" t="s">
        <v>53</v>
      </c>
      <c r="F14" s="50"/>
      <c r="K14" s="36" t="s">
        <v>28</v>
      </c>
    </row>
    <row r="15" spans="1:11" ht="30" customHeight="1" x14ac:dyDescent="0.25">
      <c r="A15" s="8" t="s">
        <v>0</v>
      </c>
      <c r="B15" s="51" t="s">
        <v>51</v>
      </c>
      <c r="C15" s="52"/>
      <c r="D15" s="1" t="s">
        <v>0</v>
      </c>
      <c r="E15" s="49" t="s">
        <v>55</v>
      </c>
      <c r="F15" s="50"/>
      <c r="K15" s="36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12</v>
      </c>
      <c r="E17" s="60"/>
      <c r="F17" s="61"/>
      <c r="I17" s="37"/>
    </row>
    <row r="18" spans="1:9" ht="30" customHeight="1" x14ac:dyDescent="0.25">
      <c r="A18" s="58" t="s">
        <v>50</v>
      </c>
      <c r="B18" s="59"/>
      <c r="C18" s="59"/>
      <c r="D18" s="64" t="s">
        <v>49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11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21</v>
      </c>
      <c r="B22" s="44"/>
      <c r="C22" s="44"/>
      <c r="D22" s="44"/>
      <c r="E22" s="44"/>
      <c r="F22" s="44"/>
    </row>
    <row r="23" spans="1:9" x14ac:dyDescent="0.25">
      <c r="A23" s="44" t="s">
        <v>48</v>
      </c>
      <c r="B23" s="44"/>
      <c r="C23" s="44"/>
      <c r="D23" s="44"/>
      <c r="E23" s="44"/>
      <c r="F23" s="44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E14:F14"/>
    <mergeCell ref="E15:F15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terms/"/>
    <ds:schemaRef ds:uri="http://schemas.openxmlformats.org/package/2006/metadata/core-properties"/>
    <ds:schemaRef ds:uri="1a86c080-d3e5-4e59-b3d0-e64ad402cd12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Computador</cp:lastModifiedBy>
  <cp:lastPrinted>2019-03-22T17:56:38Z</cp:lastPrinted>
  <dcterms:created xsi:type="dcterms:W3CDTF">2018-09-10T17:02:15Z</dcterms:created>
  <dcterms:modified xsi:type="dcterms:W3CDTF">2023-01-16T17:31:55Z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